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2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<sst xmlns="http://schemas.openxmlformats.org/spreadsheetml/2006/main" count="121" uniqueCount="34">
  <si>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</si>
  <si>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</si>
  <si>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</si>
  <si>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</si>
  <si>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</si>
  <si>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</si>
  <si>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</si>
  <si>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</si>
  <si>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</si>
  <si>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</si>
  <si>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</si>
  <si>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</si>
  <si>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</si>
  <si>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</si>
  <si>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</si>
  <si>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</si>
  <si>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</si>
  <si>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ЛЬГОТНОЕ  ДВУХРАЗОВОЕ  ПИТАНИЕ  (об/б)</t>
  </si>
  <si>
    <t>ЛЬГОТНОЕ   ПИТАНИЕ  (м/б)</t>
  </si>
  <si>
    <t>200/5</t>
  </si>
  <si>
    <t>150</t>
  </si>
  <si>
    <t>200</t>
  </si>
  <si>
    <t>50/50</t>
  </si>
  <si>
    <t>15.04.2019 г.</t>
  </si>
  <si>
    <t>Каша  манная  молочная  с  маслом</t>
  </si>
  <si>
    <t>Хлеб  витаминизированный</t>
  </si>
  <si>
    <t>Кисель  "Витошка"</t>
  </si>
  <si>
    <t>Щи  из  свежей  капусты  со  сметаной</t>
  </si>
  <si>
    <t>Курица,  тушенная  в  соусе</t>
  </si>
  <si>
    <t>Каша  перловая  рассыпчатая</t>
  </si>
  <si>
    <t>Чай  с  сахаром</t>
  </si>
  <si>
    <t>Сдоба  "Сибирячка"  с  шоколадом</t>
  </si>
  <si>
    <t>200/15</t>
  </si>
  <si>
    <t>1/60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</si>
</sst>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15.04.2019 г.</v>
      </c>
    </row>
    <row r="3" spans="2:10" ht="20.25">
      <c r="B3" s="74" t="s">
        <v>18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22" t="s">
        <v>24</v>
      </c>
      <c r="C9" s="12" t="s">
        <v>19</v>
      </c>
      <c r="D9" s="27">
        <v>7.49</v>
      </c>
      <c r="H9" s="63" t="str">
        <f t="shared" si="0"/>
        <v>Каша  манная  молочная  с  маслом</v>
      </c>
      <c r="I9" s="13" t="str">
        <f t="shared" si="1"/>
        <v>200/5</v>
      </c>
      <c r="J9" s="64">
        <f t="shared" si="2"/>
        <v>7.49</v>
      </c>
    </row>
    <row r="10" spans="2:10" ht="23.25">
      <c r="B10" s="22" t="s">
        <v>25</v>
      </c>
      <c r="C10" s="12" t="s">
        <v>16</v>
      </c>
      <c r="D10" s="27">
        <v>1.17</v>
      </c>
      <c r="H10" s="63" t="str">
        <f t="shared" si="0"/>
        <v>Хлеб  витаминизированный</v>
      </c>
      <c r="I10" s="13" t="str">
        <f t="shared" si="1"/>
        <v>1/25</v>
      </c>
      <c r="J10" s="64">
        <f t="shared" si="2"/>
        <v>1.17</v>
      </c>
    </row>
    <row r="11" spans="2:10" ht="23.25">
      <c r="B11" s="22" t="s">
        <v>26</v>
      </c>
      <c r="C11" s="12" t="s">
        <v>21</v>
      </c>
      <c r="D11" s="27">
        <v>6.75</v>
      </c>
      <c r="H11" s="63" t="str">
        <f t="shared" si="0"/>
        <v>Кисель  "Витошка"</v>
      </c>
      <c r="I11" s="13" t="str">
        <f t="shared" si="1"/>
        <v>200</v>
      </c>
      <c r="J11" s="64">
        <f t="shared" si="2"/>
        <v>6.75</v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15.41</v>
      </c>
      <c r="H18" s="34"/>
      <c r="I18" s="4" t="s">
        <v>4</v>
      </c>
      <c r="J18" s="52">
        <f>SUM(J7:J17)</f>
        <v>15.41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15.41</v>
      </c>
      <c r="H33" s="38">
        <f t="shared" si="3"/>
      </c>
      <c r="I33" s="57" t="str">
        <f t="shared" si="4"/>
        <v>ИТОГО:</v>
      </c>
      <c r="J33" s="55">
        <f t="shared" si="5"/>
        <v>15.41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8" sqref="B8:D10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23</v>
      </c>
      <c r="I2" s="9" t="s">
        <v>0</v>
      </c>
      <c r="J2" s="11" t="str">
        <f>D2</f>
        <v>15.04.2019 г.</v>
      </c>
    </row>
    <row r="3" spans="2:10" ht="20.25">
      <c r="B3" s="74" t="s">
        <v>17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 t="s">
        <v>24</v>
      </c>
      <c r="C8" s="12" t="s">
        <v>19</v>
      </c>
      <c r="D8" s="27">
        <v>7.49</v>
      </c>
      <c r="H8" s="63" t="str">
        <f t="shared" si="0"/>
        <v>Каша  манная  молочная  с  маслом</v>
      </c>
      <c r="I8" s="13" t="str">
        <f t="shared" si="1"/>
        <v>200/5</v>
      </c>
      <c r="J8" s="64">
        <f t="shared" si="2"/>
        <v>7.49</v>
      </c>
    </row>
    <row r="9" spans="2:10" ht="23.25">
      <c r="B9" s="22" t="s">
        <v>25</v>
      </c>
      <c r="C9" s="12" t="s">
        <v>16</v>
      </c>
      <c r="D9" s="27">
        <v>1.17</v>
      </c>
      <c r="H9" s="63" t="str">
        <f t="shared" si="0"/>
        <v>Хлеб  витаминизированный</v>
      </c>
      <c r="I9" s="13" t="str">
        <f t="shared" si="1"/>
        <v>1/25</v>
      </c>
      <c r="J9" s="64">
        <f t="shared" si="2"/>
        <v>1.17</v>
      </c>
    </row>
    <row r="10" spans="2:10" ht="23.25">
      <c r="B10" s="22" t="s">
        <v>26</v>
      </c>
      <c r="C10" s="12" t="s">
        <v>21</v>
      </c>
      <c r="D10" s="27">
        <v>6.75</v>
      </c>
      <c r="H10" s="63" t="str">
        <f t="shared" si="0"/>
        <v>Кисель  "Витошка"</v>
      </c>
      <c r="I10" s="13" t="str">
        <f t="shared" si="1"/>
        <v>200</v>
      </c>
      <c r="J10" s="64">
        <f t="shared" si="2"/>
        <v>6.75</v>
      </c>
    </row>
    <row r="11" spans="2:10" ht="23.25">
      <c r="B11" s="22"/>
      <c r="C11" s="12"/>
      <c r="D11" s="27"/>
      <c r="H11" s="63">
        <f t="shared" si="0"/>
      </c>
      <c r="I11" s="13">
        <f t="shared" si="1"/>
      </c>
      <c r="J11" s="64">
        <f t="shared" si="2"/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15.41</v>
      </c>
      <c r="H18" s="34"/>
      <c r="I18" s="4" t="s">
        <v>4</v>
      </c>
      <c r="J18" s="52">
        <f>SUM(J7:J17)</f>
        <v>15.41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22" t="s">
        <v>27</v>
      </c>
      <c r="C22" s="12" t="s">
        <v>19</v>
      </c>
      <c r="D22" s="27">
        <v>3.5</v>
      </c>
      <c r="H22" s="73" t="str">
        <f t="shared" si="3"/>
        <v>Щи  из  свежей  капусты  со  сметаной</v>
      </c>
      <c r="I22" s="3" t="str">
        <f t="shared" si="4"/>
        <v>200/5</v>
      </c>
      <c r="J22" s="36">
        <f t="shared" si="5"/>
        <v>3.5</v>
      </c>
    </row>
    <row r="23" spans="2:10" ht="23.25">
      <c r="B23" s="76" t="s">
        <v>28</v>
      </c>
      <c r="C23" s="12" t="s">
        <v>22</v>
      </c>
      <c r="D23" s="27">
        <v>14.07</v>
      </c>
      <c r="H23" s="73" t="str">
        <f>IF(B23&lt;&gt;0,B23,"")</f>
        <v>Курица,  тушенная  в  соусе</v>
      </c>
      <c r="I23" s="3" t="str">
        <f t="shared" si="4"/>
        <v>50/50</v>
      </c>
      <c r="J23" s="36">
        <f t="shared" si="5"/>
        <v>14.07</v>
      </c>
    </row>
    <row r="24" spans="2:10" ht="23.25">
      <c r="B24" s="22" t="s">
        <v>29</v>
      </c>
      <c r="C24" s="12" t="s">
        <v>20</v>
      </c>
      <c r="D24" s="27">
        <v>4.17</v>
      </c>
      <c r="H24" s="73" t="str">
        <f t="shared" si="3"/>
        <v>Каша  перловая  рассыпчатая</v>
      </c>
      <c r="I24" s="3" t="str">
        <f t="shared" si="4"/>
        <v>150</v>
      </c>
      <c r="J24" s="36">
        <f t="shared" si="5"/>
        <v>4.17</v>
      </c>
    </row>
    <row r="25" spans="2:10" ht="23.25">
      <c r="B25" s="22" t="s">
        <v>25</v>
      </c>
      <c r="C25" s="12" t="s">
        <v>16</v>
      </c>
      <c r="D25" s="27">
        <v>1.17</v>
      </c>
      <c r="H25" s="35" t="str">
        <f t="shared" si="3"/>
        <v>Хлеб  витаминизированный</v>
      </c>
      <c r="I25" s="3" t="str">
        <f t="shared" si="4"/>
        <v>1/25</v>
      </c>
      <c r="J25" s="36">
        <f t="shared" si="5"/>
        <v>1.17</v>
      </c>
    </row>
    <row r="26" spans="2:10" ht="23.25">
      <c r="B26" s="22" t="s">
        <v>30</v>
      </c>
      <c r="C26" s="12" t="s">
        <v>32</v>
      </c>
      <c r="D26" s="27">
        <v>1.13</v>
      </c>
      <c r="H26" s="35" t="str">
        <f>IF(B26&lt;&gt;0,B26,"")</f>
        <v>Чай  с  сахаром</v>
      </c>
      <c r="I26" s="3" t="str">
        <f t="shared" si="4"/>
        <v>200/15</v>
      </c>
      <c r="J26" s="36">
        <f t="shared" si="5"/>
        <v>1.13</v>
      </c>
    </row>
    <row r="27" spans="2:10" ht="23.25">
      <c r="B27" s="22"/>
      <c r="C27" s="12"/>
      <c r="D27" s="27"/>
      <c r="H27" s="35">
        <f t="shared" si="3"/>
      </c>
      <c r="I27" s="3">
        <f t="shared" si="4"/>
      </c>
      <c r="J27" s="36">
        <f>IF(D27&lt;&gt;0,D27,"")</f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24.040000000000003</v>
      </c>
      <c r="H32" s="37">
        <f t="shared" si="3"/>
      </c>
      <c r="I32" s="56" t="str">
        <f t="shared" si="4"/>
        <v>сумма:</v>
      </c>
      <c r="J32" s="54">
        <f t="shared" si="5"/>
        <v>24.040000000000003</v>
      </c>
    </row>
    <row r="33" spans="2:10" ht="27.75">
      <c r="B33" s="65"/>
      <c r="C33" s="66" t="s">
        <v>12</v>
      </c>
      <c r="D33" s="67">
        <f>D18+D32</f>
        <v>39.45</v>
      </c>
      <c r="H33" s="38">
        <f t="shared" si="3"/>
      </c>
      <c r="I33" s="57" t="str">
        <f t="shared" si="4"/>
        <v>ИТОГО:</v>
      </c>
      <c r="J33" s="55">
        <f t="shared" si="5"/>
        <v>39.45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tabSelected="1" view="pageBreakPreview" zoomScale="60" zoomScalePageLayoutView="0" workbookViewId="0" topLeftCell="A4">
      <selection activeCell="B34" sqref="B34:D34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23</v>
      </c>
      <c r="E2" s="9"/>
      <c r="F2" s="9"/>
      <c r="J2" s="17"/>
      <c r="K2" s="9" t="s">
        <v>0</v>
      </c>
      <c r="L2" s="11" t="str">
        <f>D2</f>
        <v>15.04.2019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24</v>
      </c>
      <c r="C7" s="12" t="s">
        <v>19</v>
      </c>
      <c r="D7" s="27">
        <v>7.49</v>
      </c>
      <c r="E7" s="27">
        <f t="shared" si="0"/>
        <v>7.6398</v>
      </c>
      <c r="F7" s="27">
        <v>7.65</v>
      </c>
      <c r="J7" s="73" t="str">
        <f aca="true" t="shared" si="1" ref="J7:J15">IF(B7&lt;&gt;0,B7,"")</f>
        <v>Каша  манная  молочная  с  маслом</v>
      </c>
      <c r="K7" s="3" t="str">
        <f aca="true" t="shared" si="2" ref="K7:K15">IF(C7&lt;&gt;0,C7,"")</f>
        <v>200/5</v>
      </c>
      <c r="L7" s="24">
        <f aca="true" t="shared" si="3" ref="L7:L23">D7</f>
        <v>7.49</v>
      </c>
      <c r="M7" s="27">
        <f aca="true" t="shared" si="4" ref="M7:M23">F7</f>
        <v>7.65</v>
      </c>
    </row>
    <row r="8" spans="2:13" ht="23.25">
      <c r="B8" s="22" t="s">
        <v>25</v>
      </c>
      <c r="C8" s="12" t="s">
        <v>16</v>
      </c>
      <c r="D8" s="27">
        <v>1.17</v>
      </c>
      <c r="E8" s="27">
        <f>SUM(D8*2%)+D8</f>
        <v>1.1934</v>
      </c>
      <c r="F8" s="27">
        <v>1.2</v>
      </c>
      <c r="J8" s="73" t="str">
        <f t="shared" si="1"/>
        <v>Хлеб  витаминизированный</v>
      </c>
      <c r="K8" s="3" t="str">
        <f t="shared" si="2"/>
        <v>1/25</v>
      </c>
      <c r="L8" s="24">
        <f t="shared" si="3"/>
        <v>1.17</v>
      </c>
      <c r="M8" s="27">
        <f t="shared" si="4"/>
        <v>1.2</v>
      </c>
    </row>
    <row r="9" spans="2:13" ht="23.25">
      <c r="B9" s="22" t="s">
        <v>26</v>
      </c>
      <c r="C9" s="12" t="s">
        <v>21</v>
      </c>
      <c r="D9" s="27">
        <v>6.75</v>
      </c>
      <c r="E9" s="27">
        <f>SUM(D9*2%)+D9</f>
        <v>6.885</v>
      </c>
      <c r="F9" s="27">
        <v>6.9</v>
      </c>
      <c r="J9" s="73" t="str">
        <f t="shared" si="1"/>
        <v>Кисель  "Витошка"</v>
      </c>
      <c r="K9" s="3" t="str">
        <f t="shared" si="2"/>
        <v>200</v>
      </c>
      <c r="L9" s="24">
        <f t="shared" si="3"/>
        <v>6.75</v>
      </c>
      <c r="M9" s="27">
        <f t="shared" si="4"/>
        <v>6.9</v>
      </c>
    </row>
    <row r="10" spans="2:13" ht="23.25">
      <c r="B10" s="22"/>
      <c r="C10" s="12"/>
      <c r="D10" s="27"/>
      <c r="E10" s="27">
        <f>SUM(D10*2%)+D10</f>
        <v>0</v>
      </c>
      <c r="F10" s="27"/>
      <c r="J10" s="73">
        <f t="shared" si="1"/>
      </c>
      <c r="K10" s="3">
        <f t="shared" si="2"/>
      </c>
      <c r="L10" s="24">
        <f t="shared" si="3"/>
        <v>0</v>
      </c>
      <c r="M10" s="27">
        <f t="shared" si="4"/>
        <v>0</v>
      </c>
    </row>
    <row r="11" spans="2:13" ht="23.25">
      <c r="B11" s="22"/>
      <c r="C11" s="12"/>
      <c r="D11" s="27"/>
      <c r="E11" s="27">
        <f t="shared" si="0"/>
        <v>0</v>
      </c>
      <c r="F11" s="27"/>
      <c r="J11" s="73">
        <f t="shared" si="1"/>
      </c>
      <c r="K11" s="3">
        <f t="shared" si="2"/>
      </c>
      <c r="L11" s="24">
        <f t="shared" si="3"/>
        <v>0</v>
      </c>
      <c r="M11" s="27">
        <f t="shared" si="4"/>
        <v>0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15.41</v>
      </c>
      <c r="E16" s="28">
        <f>SUM(E6:E15)</f>
        <v>15.7182</v>
      </c>
      <c r="F16" s="28">
        <f>SUM(F6:F15)</f>
        <v>15.75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15.41</v>
      </c>
      <c r="M16" s="28">
        <f t="shared" si="4"/>
        <v>15.75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6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 t="s">
        <v>24</v>
      </c>
      <c r="C28" s="12" t="s">
        <v>19</v>
      </c>
      <c r="D28" s="27">
        <v>7.49</v>
      </c>
      <c r="E28" s="27">
        <f t="shared" si="8"/>
        <v>7.6398</v>
      </c>
      <c r="F28" s="27">
        <v>7.65</v>
      </c>
      <c r="J28" s="73" t="str">
        <f t="shared" si="9"/>
        <v>Каша  манная  молочная  с  маслом</v>
      </c>
      <c r="K28" s="3" t="str">
        <f t="shared" si="10"/>
        <v>200/5</v>
      </c>
      <c r="L28" s="24">
        <f t="shared" si="11"/>
        <v>7.49</v>
      </c>
      <c r="M28" s="27">
        <f t="shared" si="12"/>
        <v>7.65</v>
      </c>
    </row>
    <row r="29" spans="2:13" ht="23.25">
      <c r="B29" s="22" t="s">
        <v>27</v>
      </c>
      <c r="C29" s="12" t="s">
        <v>19</v>
      </c>
      <c r="D29" s="27">
        <v>3.5</v>
      </c>
      <c r="E29" s="27">
        <f t="shared" si="8"/>
        <v>3.57</v>
      </c>
      <c r="F29" s="27">
        <v>3.55</v>
      </c>
      <c r="J29" s="73" t="str">
        <f t="shared" si="9"/>
        <v>Щи  из  свежей  капусты  со  сметаной</v>
      </c>
      <c r="K29" s="3" t="str">
        <f t="shared" si="10"/>
        <v>200/5</v>
      </c>
      <c r="L29" s="24">
        <f t="shared" si="11"/>
        <v>3.5</v>
      </c>
      <c r="M29" s="27">
        <f t="shared" si="12"/>
        <v>3.55</v>
      </c>
    </row>
    <row r="30" spans="2:13" ht="23.25">
      <c r="B30" s="76" t="s">
        <v>28</v>
      </c>
      <c r="C30" s="12" t="s">
        <v>22</v>
      </c>
      <c r="D30" s="27">
        <v>14.07</v>
      </c>
      <c r="E30" s="27">
        <f t="shared" si="8"/>
        <v>14.3514</v>
      </c>
      <c r="F30" s="27">
        <v>14.35</v>
      </c>
      <c r="J30" s="73" t="str">
        <f t="shared" si="9"/>
        <v>Курица,  тушенная  в  соусе</v>
      </c>
      <c r="K30" s="3" t="str">
        <f t="shared" si="10"/>
        <v>50/50</v>
      </c>
      <c r="L30" s="24">
        <f t="shared" si="11"/>
        <v>14.07</v>
      </c>
      <c r="M30" s="27">
        <f t="shared" si="12"/>
        <v>14.35</v>
      </c>
    </row>
    <row r="31" spans="2:13" ht="23.25">
      <c r="B31" s="22" t="s">
        <v>29</v>
      </c>
      <c r="C31" s="12" t="s">
        <v>20</v>
      </c>
      <c r="D31" s="27">
        <v>4.17</v>
      </c>
      <c r="E31" s="27">
        <f t="shared" si="8"/>
        <v>4.2534</v>
      </c>
      <c r="F31" s="27">
        <v>4.25</v>
      </c>
      <c r="J31" s="73" t="str">
        <f>IF(B31&lt;&gt;0,B31,"")</f>
        <v>Каша  перловая  рассыпчатая</v>
      </c>
      <c r="K31" s="3" t="str">
        <f t="shared" si="10"/>
        <v>150</v>
      </c>
      <c r="L31" s="24">
        <f t="shared" si="11"/>
        <v>4.17</v>
      </c>
      <c r="M31" s="27">
        <f t="shared" si="12"/>
        <v>4.25</v>
      </c>
    </row>
    <row r="32" spans="2:13" ht="23.25">
      <c r="B32" s="22" t="s">
        <v>25</v>
      </c>
      <c r="C32" s="12" t="s">
        <v>16</v>
      </c>
      <c r="D32" s="27">
        <v>1.17</v>
      </c>
      <c r="E32" s="27">
        <f>SUM(D32*2%)+D32</f>
        <v>1.1934</v>
      </c>
      <c r="F32" s="27">
        <v>1.2</v>
      </c>
      <c r="J32" s="73" t="str">
        <f t="shared" si="9"/>
        <v>Хлеб  витаминизированный</v>
      </c>
      <c r="K32" s="3" t="str">
        <f t="shared" si="10"/>
        <v>1/25</v>
      </c>
      <c r="L32" s="24">
        <f t="shared" si="11"/>
        <v>1.17</v>
      </c>
      <c r="M32" s="27">
        <f t="shared" si="12"/>
        <v>1.2</v>
      </c>
    </row>
    <row r="33" spans="2:13" ht="23.25">
      <c r="B33" s="22" t="s">
        <v>26</v>
      </c>
      <c r="C33" s="12" t="s">
        <v>21</v>
      </c>
      <c r="D33" s="27">
        <v>6.75</v>
      </c>
      <c r="E33" s="27">
        <f>SUM(D33*2%)+D33</f>
        <v>6.885</v>
      </c>
      <c r="F33" s="27">
        <v>6.9</v>
      </c>
      <c r="J33" s="35" t="str">
        <f t="shared" si="9"/>
        <v>Кисель  "Витошка"</v>
      </c>
      <c r="K33" s="3" t="str">
        <f t="shared" si="10"/>
        <v>200</v>
      </c>
      <c r="L33" s="24">
        <f t="shared" si="11"/>
        <v>6.75</v>
      </c>
      <c r="M33" s="27">
        <f t="shared" si="12"/>
        <v>6.9</v>
      </c>
    </row>
    <row r="34" spans="2:13" ht="23.25">
      <c r="B34" s="22" t="s">
        <v>30</v>
      </c>
      <c r="C34" s="12" t="s">
        <v>32</v>
      </c>
      <c r="D34" s="27">
        <v>1.13</v>
      </c>
      <c r="E34" s="27">
        <f>SUM(D34*2%)+D34</f>
        <v>1.1525999999999998</v>
      </c>
      <c r="F34" s="27">
        <v>1.15</v>
      </c>
      <c r="J34" s="35" t="str">
        <f>IF(B34&lt;&gt;0,B34,"")</f>
        <v>Чай  с  сахаром</v>
      </c>
      <c r="K34" s="3" t="str">
        <f t="shared" si="10"/>
        <v>200/15</v>
      </c>
      <c r="L34" s="24">
        <f t="shared" si="11"/>
        <v>1.13</v>
      </c>
      <c r="M34" s="27">
        <f t="shared" si="12"/>
        <v>1.15</v>
      </c>
    </row>
    <row r="35" spans="2:13" ht="23.25">
      <c r="B35" s="22" t="s">
        <v>31</v>
      </c>
      <c r="C35" s="12" t="s">
        <v>33</v>
      </c>
      <c r="D35" s="27">
        <v>10.83</v>
      </c>
      <c r="E35" s="27">
        <f>SUM(D35*2%)+D35</f>
        <v>11.0466</v>
      </c>
      <c r="F35" s="27">
        <v>11.05</v>
      </c>
      <c r="J35" s="35" t="str">
        <f t="shared" si="9"/>
        <v>Сдоба  "Сибирячка"  с  шоколадом</v>
      </c>
      <c r="K35" s="3" t="str">
        <f t="shared" si="10"/>
        <v>1/60</v>
      </c>
      <c r="L35" s="24">
        <f t="shared" si="11"/>
        <v>10.83</v>
      </c>
      <c r="M35" s="27">
        <f t="shared" si="12"/>
        <v>11.05</v>
      </c>
    </row>
    <row r="36" spans="2:13" ht="23.25">
      <c r="B36" s="22"/>
      <c r="C36" s="12"/>
      <c r="D36" s="27"/>
      <c r="E36" s="27">
        <f t="shared" si="8"/>
        <v>0</v>
      </c>
      <c r="F36" s="27"/>
      <c r="J36" s="35">
        <f t="shared" si="9"/>
      </c>
      <c r="K36" s="3">
        <f t="shared" si="10"/>
      </c>
      <c r="L36" s="24">
        <f t="shared" si="11"/>
        <v>0</v>
      </c>
      <c r="M36" s="27">
        <f t="shared" si="12"/>
        <v>0</v>
      </c>
    </row>
    <row r="37" spans="2:13" ht="23.25">
      <c r="B37" s="22"/>
      <c r="C37" s="12"/>
      <c r="D37" s="27"/>
      <c r="E37" s="27">
        <f>SUM(D37*2%)+D37</f>
        <v>0</v>
      </c>
      <c r="F37" s="27"/>
      <c r="J37" s="72">
        <f t="shared" si="9"/>
      </c>
      <c r="K37" s="3">
        <f t="shared" si="10"/>
      </c>
      <c r="L37" s="24">
        <f t="shared" si="11"/>
        <v>0</v>
      </c>
      <c r="M37" s="27">
        <f t="shared" si="12"/>
        <v>0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2019-04-15T06:51:37Z</cp:lastPrinted>
  <dcterms:created xsi:type="dcterms:W3CDTF">1996-10-08T23:32:33Z</dcterms:created>
  <dcterms:modified xsi:type="dcterms:W3CDTF">2019-04-15T06:58:38Z</dcterms:modified>
  <cp:category/>
  <cp:version/>
  <cp:contentType/>
  <cp:contentStatus/>
</cp:coreProperties>
</file>